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清洁用品" sheetId="10" r:id="rId1"/>
  </sheets>
  <definedNames>
    <definedName name="_xlnm._FilterDatabase" localSheetId="0" hidden="1">清洁用品!$A$5:$I$13</definedName>
    <definedName name="_xlnm.Print_Titles" localSheetId="0">清洁用品!$4:$4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C5A5ADE376EA43E5A6CE8185561EA93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7505" y="11638915"/>
          <a:ext cx="1038225" cy="1533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397E365573E453EAB942768AF39F1C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61535" y="14616430"/>
          <a:ext cx="4191000" cy="3790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C8ADC824AFEA4FC0A68B79A3FA1B7C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1535" y="16647795"/>
          <a:ext cx="5829300" cy="7019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30431E1CD4574B579AF64B50AF6ADEF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1535" y="12585065"/>
          <a:ext cx="2781300" cy="2066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2F0111B9E38A4EBA8EA7F7CD735501D8" descr="3c818cb7764e9c949e61a966ab782f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56175" y="3580130"/>
          <a:ext cx="1699260" cy="1588770"/>
        </a:xfrm>
        <a:prstGeom prst="rect">
          <a:avLst/>
        </a:prstGeom>
      </xdr:spPr>
    </xdr:pic>
  </etc:cellImage>
  <etc:cellImage>
    <xdr:pic>
      <xdr:nvPicPr>
        <xdr:cNvPr id="3" name="ID_DB13804862174C33B761C4DBF73266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909185" y="5492115"/>
          <a:ext cx="1406525" cy="1802765"/>
        </a:xfrm>
        <a:prstGeom prst="rect">
          <a:avLst/>
        </a:prstGeom>
      </xdr:spPr>
    </xdr:pic>
  </etc:cellImage>
  <etc:cellImage>
    <xdr:pic>
      <xdr:nvPicPr>
        <xdr:cNvPr id="4" name="ID_5D11791D7F9242F7B4A5597743FB00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823460" y="7523480"/>
          <a:ext cx="1283335" cy="1818640"/>
        </a:xfrm>
        <a:prstGeom prst="rect">
          <a:avLst/>
        </a:prstGeom>
      </xdr:spPr>
    </xdr:pic>
  </etc:cellImage>
  <etc:cellImage>
    <xdr:pic>
      <xdr:nvPicPr>
        <xdr:cNvPr id="59" name="ID_604A90DFEDCC4F718282C5A1AAD2F20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51755" y="9826625"/>
          <a:ext cx="1721485" cy="1571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A2A0ED22745A4E4F958BD46D9071574B" descr="f66a5fdc2d007f3296b757c69a29dd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847590" y="11777345"/>
          <a:ext cx="1969770" cy="1701165"/>
        </a:xfrm>
        <a:prstGeom prst="rect">
          <a:avLst/>
        </a:prstGeom>
      </xdr:spPr>
    </xdr:pic>
  </etc:cellImage>
  <etc:cellImage>
    <xdr:pic>
      <xdr:nvPicPr>
        <xdr:cNvPr id="57" name="ID_16A37AB2E9FE45C9AD73D2442CE2EAF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07890" y="16202025"/>
          <a:ext cx="2294890" cy="1943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B537347646824B62B532D470071EB794" descr="c6b56cbeaab376fb4e7912859bf800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194935" y="22739985"/>
          <a:ext cx="1226185" cy="12617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<sst xmlns="http://schemas.openxmlformats.org/spreadsheetml/2006/main" count="67" uniqueCount="55">
  <si>
    <t>2026年度清洁用品采购项目报价单</t>
  </si>
  <si>
    <t>报价单位：</t>
  </si>
  <si>
    <t>报价联系人及电话：</t>
  </si>
  <si>
    <t>报价单位地址：</t>
  </si>
  <si>
    <t>序号</t>
  </si>
  <si>
    <t>名称</t>
  </si>
  <si>
    <t>技术规格要求</t>
  </si>
  <si>
    <t>单位</t>
  </si>
  <si>
    <t>示意图</t>
  </si>
  <si>
    <t>1年预计采购数量</t>
  </si>
  <si>
    <t>品牌</t>
  </si>
  <si>
    <t>报价单价（元）</t>
  </si>
  <si>
    <t>小计（元）</t>
  </si>
  <si>
    <t>备注</t>
  </si>
  <si>
    <t>塑料草耙</t>
  </si>
  <si>
    <t>全长≥1.5m，齿数≥16，木柄，木柄螺纹安装、柄长≥1.2m</t>
  </si>
  <si>
    <t>把</t>
  </si>
  <si>
    <t>真葵扫</t>
  </si>
  <si>
    <t>加厚，铁线双重加固，全长≥1.8m</t>
  </si>
  <si>
    <t>竹扫把</t>
  </si>
  <si>
    <t>需采用优质竹枝，竹枝与木柄须用多层钢丝加固，总重约4斤，全长≥1.9m</t>
  </si>
  <si>
    <t>垃圾夹子</t>
  </si>
  <si>
    <t>材质：橡胶夹头+ABC塑胶+铝合金方管，防滑手柄
总长：0.8m～1.0m
最大夹口：约14cm
产品重量：约0.28kg</t>
  </si>
  <si>
    <t>塑料箩筐</t>
  </si>
  <si>
    <t>箩筐口径约50cm，高约32cm，底部直径约38cm，重量约1.1kg，两侧把手加厚加粗，颜色可选红色、黄色、白色</t>
  </si>
  <si>
    <t>个</t>
  </si>
  <si>
    <t>垃圾袋</t>
  </si>
  <si>
    <t>1、尺寸：80cm+折边（17cm*2)*97cm(6丝)；
2、材质及工艺：整袋采用双麻面高强度HDPE原材质制成，背心型加大加厚，底部采用双重无缝折边式工艺；
3、承重力≥15kg；
4、颜色：黑色；
5、用途及优点：适用于收纳运输生活区域及河道等处垃圾，耐腐蚀、抗渗漏性能强，做工精细。</t>
  </si>
  <si>
    <t>1、尺寸：约80cm（含折边)*60cm(6丝)；
2、材质及工艺：整袋采用双麻面高强度HDPE原材质制成，背心型加大加厚，底部采用双重无缝折边式工艺；
3、承重力≥10kg；
4、颜色：黑色；
5、用途及优点：适用于收纳运输生活区域及河道等处垃圾，耐腐蚀、抗渗漏性能强，做工精细。</t>
  </si>
  <si>
    <t>编织袋</t>
  </si>
  <si>
    <t>1、尺寸：60cm*100cm(宽*高)；
2、材质及工艺：整袋采用一级聚丙烯原料制成，底部采用双重缝制工艺，密度紧凑，粗线缝底；
3、袋内加防水内衬
4、承重力约30kg。</t>
  </si>
  <si>
    <t>扫把</t>
  </si>
  <si>
    <t>扫把头宽≥32cm，配杆为实心木杆，外包红色塑料薄膜，旋转安装，组合整长≥110cm。</t>
  </si>
  <si>
    <t>洗车拖把</t>
  </si>
  <si>
    <t>可伸缩，杆长约120cm</t>
  </si>
  <si>
    <t>洗衣粉</t>
  </si>
  <si>
    <t>2斤</t>
  </si>
  <si>
    <t>包</t>
  </si>
  <si>
    <t>5斤</t>
  </si>
  <si>
    <t>洗洁精</t>
  </si>
  <si>
    <t>2KG</t>
  </si>
  <si>
    <t>瓶</t>
  </si>
  <si>
    <t>拖把（配拖桶）</t>
  </si>
  <si>
    <t>1.圆头粗棉线拖把，厚约9cm，粗棉线长约25cm，柄长约120cm；
2.拖桶：容量约19L，长宽高约40*25*25cm。</t>
  </si>
  <si>
    <t>套</t>
  </si>
  <si>
    <t>拖把</t>
  </si>
  <si>
    <t>尺寸：长宽约40*30cm；不锈钢手柄，柄长约120cm；</t>
  </si>
  <si>
    <t>水桶</t>
  </si>
  <si>
    <t>容量：约50L；尺寸：高约40cm，桶口径约40mm。</t>
  </si>
  <si>
    <t>合计人民币（小写）</t>
  </si>
  <si>
    <t>合计人民币（大写）</t>
  </si>
  <si>
    <t>注：
1.服务期：1年。
2.送货地点：采购人指定位置。（采购人本部设在宝安区新安街道，12家分公司设在宝安区新安、西乡、航城、福永、福海、沙井、新桥、松岗、燕罗和石岩等地。根据实际需要，下单货物可能直接送达本部仓库，也可能直接送至分公司办公地点）；
3.报价包含符合要求的全新合格产品、随机零配件和工具、技术资料、运输、卸货、培训、保养、质保期服务、税费等，货币形式为人民币；
4.报价有效期：180个日历日；
5.特别说明：潜在投标人本次报价不作为本项目的投标报价，投标人的投标报价以投标人递交的正式投标文件为准。
6.请附上营业执照及近三年无重大违法经营记录声明函（格式自拟）。</t>
  </si>
  <si>
    <t>公    章：</t>
  </si>
  <si>
    <t>日    期：</t>
  </si>
  <si>
    <t>2026年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</si>
</sst>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&quot;￥&quot;#,##0.00_);[Red]\(&quot;￥&quot;#,##0.00\)"/>
    <numFmt numFmtId="178" formatCode="[DBNum2][$RMB]General;[Red][DBNum2][$RMB]General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7" fontId="10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2.jpeg"/><Relationship Id="rId8" Type="http://schemas.openxmlformats.org/officeDocument/2006/relationships/image" Target="media/image11.png"/><Relationship Id="rId7" Type="http://schemas.openxmlformats.org/officeDocument/2006/relationships/image" Target="media/image10.png"/><Relationship Id="rId6" Type="http://schemas.openxmlformats.org/officeDocument/2006/relationships/image" Target="media/image9.png"/><Relationship Id="rId5" Type="http://schemas.openxmlformats.org/officeDocument/2006/relationships/image" Target="media/image8.png"/><Relationship Id="rId4" Type="http://schemas.openxmlformats.org/officeDocument/2006/relationships/image" Target="media/image7.png"/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1" Type="http://schemas.openxmlformats.org/officeDocument/2006/relationships/image" Target="media/image14.jpeg"/><Relationship Id="rId10" Type="http://schemas.openxmlformats.org/officeDocument/2006/relationships/image" Target="media/image13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11</xdr:row>
      <xdr:rowOff>553720</xdr:rowOff>
    </xdr:from>
    <xdr:to>
      <xdr:col>4</xdr:col>
      <xdr:colOff>2106295</xdr:colOff>
      <xdr:row>11</xdr:row>
      <xdr:rowOff>2131060</xdr:rowOff>
    </xdr:to>
    <xdr:pic>
      <xdr:nvPicPr>
        <xdr:cNvPr id="16" name="ID_C3A20327E8EE44458A2923D94BE4DE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4135" y="19399885"/>
          <a:ext cx="1623695" cy="157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819785</xdr:colOff>
      <xdr:row>13</xdr:row>
      <xdr:rowOff>22860</xdr:rowOff>
    </xdr:from>
    <xdr:to>
      <xdr:col>4</xdr:col>
      <xdr:colOff>1769110</xdr:colOff>
      <xdr:row>13</xdr:row>
      <xdr:rowOff>866775</xdr:rowOff>
    </xdr:to>
    <xdr:pic>
      <xdr:nvPicPr>
        <xdr:cNvPr id="8" name="ID_3042BF3BE9AB419DA26EE156BB27E80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1320" y="22856825"/>
          <a:ext cx="94932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886460</xdr:colOff>
      <xdr:row>14</xdr:row>
      <xdr:rowOff>22860</xdr:rowOff>
    </xdr:from>
    <xdr:to>
      <xdr:col>4</xdr:col>
      <xdr:colOff>1703070</xdr:colOff>
      <xdr:row>14</xdr:row>
      <xdr:rowOff>866140</xdr:rowOff>
    </xdr:to>
    <xdr:pic>
      <xdr:nvPicPr>
        <xdr:cNvPr id="3" name="ID_772F869895EE4A0D8A54434EF09A602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7995" y="23745825"/>
          <a:ext cx="8166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886460</xdr:colOff>
      <xdr:row>15</xdr:row>
      <xdr:rowOff>22860</xdr:rowOff>
    </xdr:from>
    <xdr:to>
      <xdr:col>4</xdr:col>
      <xdr:colOff>1703070</xdr:colOff>
      <xdr:row>15</xdr:row>
      <xdr:rowOff>866140</xdr:rowOff>
    </xdr:to>
    <xdr:pic>
      <xdr:nvPicPr>
        <xdr:cNvPr id="4" name="ID_2CFB1B3770C1450A84E0D9AD399821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7995" y="24634825"/>
          <a:ext cx="816610" cy="843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zoomScale="70" zoomScaleNormal="70" workbookViewId="0">
      <pane xSplit="2" ySplit="4" topLeftCell="C5" activePane="bottomRight" state="frozen"/>
      <selection/>
      <selection pane="topRight"/>
      <selection pane="bottomLeft"/>
      <selection pane="bottomRight" activeCell="C5" sqref="C5"/>
    </sheetView>
  </sheetViews>
  <sheetFormatPr defaultColWidth="15.625" defaultRowHeight="20.1" customHeight="1"/>
  <cols>
    <col min="1" max="1" width="6.75" style="2" customWidth="1"/>
    <col min="2" max="2" width="12.9666666666667" style="2" customWidth="1"/>
    <col min="3" max="3" width="32.8333333333333" style="2" customWidth="1"/>
    <col min="4" max="4" width="8.625" style="2" customWidth="1"/>
    <col min="5" max="5" width="33.9166666666667" style="3" customWidth="1"/>
    <col min="6" max="6" width="15" style="3" customWidth="1"/>
    <col min="7" max="7" width="18.625" style="4" customWidth="1"/>
    <col min="8" max="8" width="21.9666666666667" style="4" customWidth="1"/>
    <col min="9" max="9" width="21.25" style="5" customWidth="1"/>
    <col min="10" max="10" width="13.0333333333333" style="6" customWidth="1"/>
    <col min="11" max="16384" width="15.625" style="6"/>
  </cols>
  <sheetData>
    <row r="1" ht="7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customFormat="1" ht="40" customHeight="1" spans="1:10">
      <c r="A2" s="8" t="s">
        <v>1</v>
      </c>
      <c r="B2" s="8"/>
      <c r="C2" s="8"/>
      <c r="D2" s="8"/>
      <c r="E2" s="8" t="s">
        <v>2</v>
      </c>
      <c r="F2" s="7"/>
      <c r="G2" s="7"/>
      <c r="H2" s="7"/>
      <c r="I2" s="7"/>
      <c r="J2" s="7"/>
    </row>
    <row r="3" customFormat="1" ht="40" customHeight="1" spans="1:10">
      <c r="A3" s="9" t="s">
        <v>3</v>
      </c>
      <c r="B3" s="9"/>
      <c r="C3" s="9"/>
      <c r="D3" s="8"/>
      <c r="E3" s="8"/>
      <c r="F3" s="7"/>
      <c r="G3" s="7"/>
      <c r="H3" s="7"/>
      <c r="I3" s="7"/>
      <c r="J3" s="7"/>
    </row>
    <row r="4" customFormat="1" ht="98" customHeight="1" spans="1:10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 t="s">
        <v>9</v>
      </c>
      <c r="G4" s="10" t="s">
        <v>10</v>
      </c>
      <c r="H4" s="12" t="s">
        <v>11</v>
      </c>
      <c r="I4" s="12" t="s">
        <v>12</v>
      </c>
      <c r="J4" s="13" t="s">
        <v>13</v>
      </c>
    </row>
    <row r="5" ht="138" customHeight="1" spans="1:10">
      <c r="A5" s="14">
        <v>1</v>
      </c>
      <c r="B5" s="15" t="s">
        <v>14</v>
      </c>
      <c r="C5" s="15" t="s">
        <v>15</v>
      </c>
      <c r="D5" s="15" t="s">
        <v>16</v>
      </c>
      <c r="E5" s="16" t="str">
        <f>_xlfn.DISPIMG("ID_2F0111B9E38A4EBA8EA7F7CD735501D8",1)</f>
        <v>=DISPIMG("ID_2F0111B9E38A4EBA8EA7F7CD735501D8",1)</v>
      </c>
      <c r="F5" s="17">
        <v>171</v>
      </c>
      <c r="G5" s="18"/>
      <c r="H5" s="19"/>
      <c r="I5" s="19">
        <f>F5*H5</f>
        <v>0</v>
      </c>
      <c r="J5" s="16"/>
    </row>
    <row r="6" ht="151" customHeight="1" spans="1:10">
      <c r="A6" s="14">
        <v>2</v>
      </c>
      <c r="B6" s="15" t="s">
        <v>17</v>
      </c>
      <c r="C6" s="15" t="s">
        <v>18</v>
      </c>
      <c r="D6" s="15" t="s">
        <v>16</v>
      </c>
      <c r="E6" s="16" t="str">
        <f>_xlfn.DISPIMG("ID_DB13804862174C33B761C4DBF7326610",1)</f>
        <v>=DISPIMG("ID_DB13804862174C33B761C4DBF7326610",1)</v>
      </c>
      <c r="F6" s="17">
        <v>934</v>
      </c>
      <c r="G6" s="18"/>
      <c r="H6" s="20"/>
      <c r="I6" s="19">
        <f>F6*H6</f>
        <v>0</v>
      </c>
      <c r="J6" s="16"/>
    </row>
    <row r="7" ht="149" customHeight="1" spans="1:10">
      <c r="A7" s="14">
        <v>3</v>
      </c>
      <c r="B7" s="15" t="s">
        <v>19</v>
      </c>
      <c r="C7" s="15" t="s">
        <v>20</v>
      </c>
      <c r="D7" s="15" t="s">
        <v>16</v>
      </c>
      <c r="E7" s="16" t="str">
        <f>_xlfn.DISPIMG("ID_5D11791D7F9242F7B4A5597743FB0002",1)</f>
        <v>=DISPIMG("ID_5D11791D7F9242F7B4A5597743FB0002",1)</v>
      </c>
      <c r="F7" s="17">
        <v>304</v>
      </c>
      <c r="G7" s="18"/>
      <c r="H7" s="20"/>
      <c r="I7" s="19">
        <f t="shared" ref="I7:I20" si="0">F7*H7</f>
        <v>0</v>
      </c>
      <c r="J7" s="16"/>
    </row>
    <row r="8" ht="148" customHeight="1" spans="1:10">
      <c r="A8" s="21">
        <v>4</v>
      </c>
      <c r="B8" s="22" t="s">
        <v>21</v>
      </c>
      <c r="C8" s="15" t="s">
        <v>22</v>
      </c>
      <c r="D8" s="15" t="s">
        <v>16</v>
      </c>
      <c r="E8" s="16" t="str">
        <f>_xlfn.DISPIMG("ID_604A90DFEDCC4F718282C5A1AAD2F201",1)</f>
        <v>=DISPIMG("ID_604A90DFEDCC4F718282C5A1AAD2F201",1)</v>
      </c>
      <c r="F8" s="17">
        <v>642</v>
      </c>
      <c r="G8" s="18"/>
      <c r="H8" s="20"/>
      <c r="I8" s="19">
        <f t="shared" si="0"/>
        <v>0</v>
      </c>
      <c r="J8" s="16"/>
    </row>
    <row r="9" ht="159.95" customHeight="1" spans="1:10">
      <c r="A9" s="14">
        <v>5</v>
      </c>
      <c r="B9" s="15" t="s">
        <v>23</v>
      </c>
      <c r="C9" s="15" t="s">
        <v>24</v>
      </c>
      <c r="D9" s="15" t="s">
        <v>25</v>
      </c>
      <c r="E9" s="16" t="str">
        <f>_xlfn.DISPIMG("ID_A2A0ED22745A4E4F958BD46D9071574B",1)</f>
        <v>=DISPIMG("ID_A2A0ED22745A4E4F958BD46D9071574B",1)</v>
      </c>
      <c r="F9" s="17">
        <v>89</v>
      </c>
      <c r="G9" s="18"/>
      <c r="H9" s="20"/>
      <c r="I9" s="19">
        <f t="shared" si="0"/>
        <v>0</v>
      </c>
      <c r="J9" s="16"/>
    </row>
    <row r="10" ht="249" customHeight="1" spans="1:10">
      <c r="A10" s="14">
        <v>5</v>
      </c>
      <c r="B10" s="14" t="s">
        <v>26</v>
      </c>
      <c r="C10" s="23" t="s">
        <v>27</v>
      </c>
      <c r="D10" s="14" t="s">
        <v>25</v>
      </c>
      <c r="E10" s="24" t="str">
        <f>_xlfn.DISPIMG("ID_16A37AB2E9FE45C9AD73D2442CE2EAF9",1)</f>
        <v>=DISPIMG("ID_16A37AB2E9FE45C9AD73D2442CE2EAF9",1)</v>
      </c>
      <c r="F10" s="17">
        <v>303482</v>
      </c>
      <c r="G10" s="18"/>
      <c r="H10" s="20"/>
      <c r="I10" s="19">
        <f t="shared" si="0"/>
        <v>0</v>
      </c>
      <c r="J10" s="16"/>
    </row>
    <row r="11" ht="236" customHeight="1" spans="1:10">
      <c r="A11" s="14"/>
      <c r="B11" s="14"/>
      <c r="C11" s="23" t="s">
        <v>28</v>
      </c>
      <c r="D11" s="14" t="s">
        <v>25</v>
      </c>
      <c r="E11" s="24"/>
      <c r="F11" s="17">
        <v>8000</v>
      </c>
      <c r="G11" s="18"/>
      <c r="H11" s="20"/>
      <c r="I11" s="19">
        <f t="shared" si="0"/>
        <v>0</v>
      </c>
      <c r="J11" s="16"/>
    </row>
    <row r="12" ht="192" customHeight="1" spans="1:10">
      <c r="A12" s="21">
        <v>6</v>
      </c>
      <c r="B12" s="21" t="s">
        <v>29</v>
      </c>
      <c r="C12" s="25" t="s">
        <v>30</v>
      </c>
      <c r="D12" s="26" t="s">
        <v>25</v>
      </c>
      <c r="E12" s="27"/>
      <c r="F12" s="17">
        <v>133510</v>
      </c>
      <c r="G12" s="28"/>
      <c r="H12" s="20"/>
      <c r="I12" s="19">
        <f t="shared" si="0"/>
        <v>0</v>
      </c>
      <c r="J12" s="29"/>
    </row>
    <row r="13" ht="122" customHeight="1" spans="1:10">
      <c r="A13" s="14">
        <v>7</v>
      </c>
      <c r="B13" s="14" t="s">
        <v>31</v>
      </c>
      <c r="C13" s="23" t="s">
        <v>32</v>
      </c>
      <c r="D13" s="14" t="s">
        <v>16</v>
      </c>
      <c r="E13" s="29" t="str">
        <f>_xlfn.DISPIMG("ID_B537347646824B62B532D470071EB794",1)</f>
        <v>=DISPIMG("ID_B537347646824B62B532D470071EB794",1)</v>
      </c>
      <c r="F13" s="17">
        <v>334</v>
      </c>
      <c r="G13" s="30"/>
      <c r="H13" s="20"/>
      <c r="I13" s="19">
        <f t="shared" si="0"/>
        <v>0</v>
      </c>
      <c r="J13" s="29"/>
    </row>
    <row r="14" ht="70" customHeight="1" spans="1:10">
      <c r="A14" s="14">
        <v>8</v>
      </c>
      <c r="B14" s="15" t="s">
        <v>33</v>
      </c>
      <c r="C14" s="15" t="s">
        <v>34</v>
      </c>
      <c r="D14" s="31" t="s">
        <v>16</v>
      </c>
      <c r="E14" s="16"/>
      <c r="F14" s="32">
        <v>121</v>
      </c>
      <c r="G14" s="33"/>
      <c r="H14" s="34"/>
      <c r="I14" s="19">
        <f t="shared" si="0"/>
        <v>0</v>
      </c>
      <c r="J14" s="16"/>
    </row>
    <row r="15" ht="70" customHeight="1" spans="1:10">
      <c r="A15" s="14">
        <v>9</v>
      </c>
      <c r="B15" s="15" t="s">
        <v>35</v>
      </c>
      <c r="C15" s="15" t="s">
        <v>36</v>
      </c>
      <c r="D15" s="31" t="s">
        <v>37</v>
      </c>
      <c r="E15" s="16"/>
      <c r="F15" s="32">
        <v>76</v>
      </c>
      <c r="G15" s="33"/>
      <c r="H15" s="34"/>
      <c r="I15" s="19">
        <f t="shared" si="0"/>
        <v>0</v>
      </c>
      <c r="J15" s="16"/>
    </row>
    <row r="16" ht="70" customHeight="1" spans="1:10">
      <c r="A16" s="14"/>
      <c r="B16" s="15"/>
      <c r="C16" s="15" t="s">
        <v>38</v>
      </c>
      <c r="D16" s="31" t="s">
        <v>37</v>
      </c>
      <c r="E16" s="16"/>
      <c r="F16" s="32">
        <v>147</v>
      </c>
      <c r="G16" s="33"/>
      <c r="H16" s="34"/>
      <c r="I16" s="19">
        <f t="shared" si="0"/>
        <v>0</v>
      </c>
      <c r="J16" s="16"/>
    </row>
    <row r="17" ht="70" customHeight="1" spans="1:10">
      <c r="A17" s="14">
        <v>10</v>
      </c>
      <c r="B17" s="15" t="s">
        <v>39</v>
      </c>
      <c r="C17" s="15" t="s">
        <v>40</v>
      </c>
      <c r="D17" s="31" t="s">
        <v>41</v>
      </c>
      <c r="E17" s="16" t="str">
        <f>_xlfn.DISPIMG("ID_C5A5ADE376EA43E5A6CE8185561EA93C",1)</f>
        <v>=DISPIMG("ID_C5A5ADE376EA43E5A6CE8185561EA93C",1)</v>
      </c>
      <c r="F17" s="32">
        <v>267</v>
      </c>
      <c r="G17" s="33"/>
      <c r="H17" s="34"/>
      <c r="I17" s="19">
        <f t="shared" si="0"/>
        <v>0</v>
      </c>
      <c r="J17" s="16"/>
    </row>
    <row r="18" ht="118" customHeight="1" spans="1:10">
      <c r="A18" s="35">
        <v>11</v>
      </c>
      <c r="B18" s="36" t="s">
        <v>42</v>
      </c>
      <c r="C18" s="37" t="s">
        <v>43</v>
      </c>
      <c r="D18" s="38" t="s">
        <v>44</v>
      </c>
      <c r="E18" s="16" t="str">
        <f>_xlfn.DISPIMG("ID_30431E1CD4574B579AF64B50AF6ADEF1",1)</f>
        <v>=DISPIMG("ID_30431E1CD4574B579AF64B50AF6ADEF1",1)</v>
      </c>
      <c r="F18" s="32">
        <v>95</v>
      </c>
      <c r="G18" s="33"/>
      <c r="H18" s="34"/>
      <c r="I18" s="19">
        <f t="shared" si="0"/>
        <v>0</v>
      </c>
      <c r="J18" s="16"/>
    </row>
    <row r="19" ht="70" customHeight="1" spans="1:10">
      <c r="A19" s="14">
        <v>12</v>
      </c>
      <c r="B19" s="39" t="s">
        <v>45</v>
      </c>
      <c r="C19" s="39" t="s">
        <v>46</v>
      </c>
      <c r="D19" s="40" t="s">
        <v>16</v>
      </c>
      <c r="E19" s="41" t="str">
        <f>_xlfn.DISPIMG("ID_D397E365573E453EAB942768AF39F1CD",1)</f>
        <v>=DISPIMG("ID_D397E365573E453EAB942768AF39F1CD",1)</v>
      </c>
      <c r="F19" s="42">
        <v>94</v>
      </c>
      <c r="G19" s="43"/>
      <c r="H19" s="34"/>
      <c r="I19" s="19">
        <f t="shared" si="0"/>
        <v>0</v>
      </c>
      <c r="J19" s="16"/>
    </row>
    <row r="20" ht="70" customHeight="1" spans="1:10">
      <c r="A20" s="14">
        <v>13</v>
      </c>
      <c r="B20" s="15" t="s">
        <v>47</v>
      </c>
      <c r="C20" s="44" t="s">
        <v>48</v>
      </c>
      <c r="D20" s="31" t="s">
        <v>25</v>
      </c>
      <c r="E20" s="45" t="str">
        <f>_xlfn.DISPIMG("ID_C8ADC824AFEA4FC0A68B79A3FA1B7C31",1)</f>
        <v>=DISPIMG("ID_C8ADC824AFEA4FC0A68B79A3FA1B7C31",1)</v>
      </c>
      <c r="F20" s="46">
        <v>74</v>
      </c>
      <c r="G20" s="33"/>
      <c r="H20" s="47"/>
      <c r="I20" s="19">
        <f t="shared" si="0"/>
        <v>0</v>
      </c>
      <c r="J20" s="16"/>
    </row>
    <row r="21" ht="60" customHeight="1" spans="1:10">
      <c r="A21" s="14" t="s">
        <v>49</v>
      </c>
      <c r="B21" s="14"/>
      <c r="C21" s="14"/>
      <c r="D21" s="14"/>
      <c r="E21" s="14"/>
      <c r="F21" s="14"/>
      <c r="G21" s="15"/>
      <c r="H21" s="48">
        <f>SUM(I5:I20)</f>
        <v>0</v>
      </c>
      <c r="I21" s="48"/>
      <c r="J21" s="49"/>
    </row>
    <row r="22" ht="60" customHeight="1" spans="1:10">
      <c r="A22" s="14" t="s">
        <v>50</v>
      </c>
      <c r="B22" s="14"/>
      <c r="C22" s="14"/>
      <c r="D22" s="14"/>
      <c r="E22" s="14"/>
      <c r="F22" s="14"/>
      <c r="G22" s="15"/>
      <c r="H22" s="50">
        <f>H21</f>
        <v>0</v>
      </c>
      <c r="I22" s="50"/>
      <c r="J22" s="44"/>
    </row>
    <row r="23" ht="193" customHeight="1" spans="1:10">
      <c r="A23" s="51" t="s">
        <v>51</v>
      </c>
      <c r="B23" s="51"/>
      <c r="C23" s="51"/>
      <c r="D23" s="51"/>
      <c r="E23" s="51"/>
      <c r="F23" s="51"/>
      <c r="G23" s="51"/>
      <c r="H23" s="51"/>
      <c r="I23" s="51"/>
      <c r="J23" s="51"/>
    </row>
    <row r="24" customHeight="1" spans="1:10">
      <c r="A24" s="52"/>
      <c r="B24" s="52"/>
      <c r="C24" s="52"/>
      <c r="D24" s="52"/>
      <c r="E24" s="5"/>
      <c r="F24" s="5"/>
      <c r="G24" s="53"/>
      <c r="H24" s="53"/>
      <c r="I24" s="54"/>
      <c r="J24" s="55"/>
    </row>
    <row r="25" s="1" customFormat="1" ht="30" customHeight="1" spans="1:10">
      <c r="A25" s="52"/>
      <c r="B25" s="52"/>
      <c r="C25" s="52"/>
      <c r="D25" s="52"/>
      <c r="E25" s="5"/>
      <c r="F25" s="55"/>
      <c r="G25" s="56" t="s">
        <v>1</v>
      </c>
      <c r="J25" s="55"/>
    </row>
    <row r="26" s="1" customFormat="1" ht="30" customHeight="1" spans="1:10">
      <c r="A26" s="52"/>
      <c r="B26" s="52"/>
      <c r="C26" s="52"/>
      <c r="D26" s="52"/>
      <c r="E26" s="5"/>
      <c r="F26" s="55"/>
      <c r="G26" s="56" t="s">
        <v>52</v>
      </c>
      <c r="J26" s="55"/>
    </row>
    <row r="27" s="1" customFormat="1" ht="30" customHeight="1" spans="1:10">
      <c r="A27" s="52"/>
      <c r="B27" s="52"/>
      <c r="C27" s="52"/>
      <c r="D27" s="52"/>
      <c r="E27" s="5"/>
      <c r="F27" s="55"/>
      <c r="G27" s="56" t="s">
        <v>53</v>
      </c>
      <c r="H27" s="57" t="s">
        <v>54</v>
      </c>
      <c r="I27" s="57"/>
      <c r="J27" s="55"/>
    </row>
  </sheetData>
  <mergeCells count="14">
    <mergeCell ref="A1:J1"/>
    <mergeCell ref="A2:B2"/>
    <mergeCell ref="A3:C3"/>
    <mergeCell ref="A21:G21"/>
    <mergeCell ref="H21:I21"/>
    <mergeCell ref="A22:G22"/>
    <mergeCell ref="H22:I22"/>
    <mergeCell ref="A23:J23"/>
    <mergeCell ref="H27:I27"/>
    <mergeCell ref="A10:A11"/>
    <mergeCell ref="A15:A16"/>
    <mergeCell ref="B10:B11"/>
    <mergeCell ref="B15:B16"/>
    <mergeCell ref="E10:E11"/>
  </mergeCells>
  <printOptions horizontalCentered="1"/>
  <pageMargins left="0.236111111111111" right="0.236111111111111" top="0.747916666666667" bottom="0.747916666666667" header="0.314583333333333" footer="0.314583333333333"/>
  <pageSetup paperSize="9" scale="54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清洁用品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kanyi</cp:lastModifiedBy>
  <dcterms:created xsi:type="dcterms:W3CDTF">2006-09-16T00:00:00Z</dcterms:created>
  <cp:lastPrinted>2023-12-27T09:24:00Z</cp:lastPrinted>
  <dcterms:modified xsi:type="dcterms:W3CDTF">2026-03-17T07:04:45Z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E04BAC84F5B945BEB43A7C6A7ADA7275</vt:lpwstr>
  </property>
  <property fmtid="{D5CDD505-2E9C-101B-9397-08002B2CF9AE}" pid="4" name="CalculationRule">
    <vt:i4>0</vt:i4>
  </property>
</Properties>
</file>